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3"/>
  <workbookPr filterPrivacy="1" codeName="ThisWorkbook"/>
  <xr:revisionPtr revIDLastSave="0" documentId="8_{A23193C7-C1AD-4561-8018-C52A0E952F8E}" xr6:coauthVersionLast="47" xr6:coauthVersionMax="47" xr10:uidLastSave="{00000000-0000-0000-0000-000000000000}"/>
  <bookViews>
    <workbookView xWindow="28680" yWindow="-120" windowWidth="29040" windowHeight="15840" xr2:uid="{00000000-000D-0000-FFFF-FFFF00000000}"/>
  </bookViews>
  <sheets>
    <sheet name="ProjectSchedule" sheetId="11" r:id="rId1"/>
    <sheet name="About" sheetId="12" r:id="rId2"/>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1" l="1"/>
  <c r="E23" i="11"/>
  <c r="F37" i="11"/>
  <c r="F16" i="11"/>
  <c r="E16" i="11"/>
  <c r="F32" i="11"/>
  <c r="E37" i="11" s="1"/>
  <c r="F33" i="11"/>
  <c r="F20" i="11"/>
  <c r="F22" i="11" s="1"/>
  <c r="E22" i="11"/>
  <c r="E14" i="11"/>
  <c r="F12" i="11"/>
  <c r="E11" i="11"/>
  <c r="F11" i="11" s="1"/>
  <c r="H7" i="11"/>
  <c r="F23" i="11" l="1"/>
  <c r="I5" i="11"/>
  <c r="H44" i="11"/>
  <c r="H43" i="11"/>
  <c r="H42" i="11"/>
  <c r="H38" i="11"/>
  <c r="H28" i="11"/>
  <c r="H18" i="11"/>
  <c r="H8" i="11"/>
  <c r="E29" i="11" l="1"/>
  <c r="F29" i="11" s="1"/>
  <c r="E30" i="11" s="1"/>
  <c r="E24" i="11"/>
  <c r="F24" i="11" s="1"/>
  <c r="E25" i="11" s="1"/>
  <c r="F25" i="11" s="1"/>
  <c r="H9" i="11"/>
  <c r="I6" i="11"/>
  <c r="F30" i="11" l="1"/>
  <c r="H30" i="11" s="1"/>
  <c r="H29" i="11"/>
  <c r="H39" i="11"/>
  <c r="H37" i="11"/>
  <c r="H11" i="11"/>
  <c r="H32" i="11"/>
  <c r="H19" i="11"/>
  <c r="H17" i="11"/>
  <c r="J5" i="11"/>
  <c r="K5" i="11" s="1"/>
  <c r="L5" i="11" s="1"/>
  <c r="M5" i="11" s="1"/>
  <c r="N5" i="11" s="1"/>
  <c r="O5" i="11" s="1"/>
  <c r="P5" i="11" s="1"/>
  <c r="I4" i="11"/>
  <c r="H33" i="11" l="1"/>
  <c r="H20" i="11"/>
  <c r="H13" i="11"/>
  <c r="P4" i="11"/>
  <c r="Q5" i="11"/>
  <c r="R5" i="11" s="1"/>
  <c r="S5" i="11" s="1"/>
  <c r="T5" i="11" s="1"/>
  <c r="U5" i="11" s="1"/>
  <c r="V5" i="11" s="1"/>
  <c r="W5" i="11" s="1"/>
  <c r="J6" i="11"/>
  <c r="H27" i="11" l="1"/>
  <c r="H23" i="11"/>
  <c r="H22" i="11"/>
  <c r="W4" i="1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<sst xmlns="http://schemas.openxmlformats.org/spreadsheetml/2006/main" count="109" uniqueCount="79">
  <si>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</si>
  <si>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 xml:space="preserve">Off-Road Bumper </t>
  </si>
  <si>
    <t>Enter Company Name in cell B2.</t>
  </si>
  <si>
    <t>NAU 2023 CAPSTONE TEAM</t>
  </si>
  <si>
    <t>Enter the name of the Project Lead in cell B3. Enter the Project Start date in cell E3. Project Start: label is in cell C3.</t>
  </si>
  <si>
    <t>Project Lead: Thomas Allen</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</si>
  <si>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</si>
  <si>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</si>
  <si>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Staff meetings are on Wednesdays and Sundays unless scheduled otherwise</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</si>
  <si>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</si>
  <si>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</si>
  <si>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</si>
  <si>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TASK</t>
  </si>
  <si>
    <t>ASSIGNED
TO</t>
  </si>
  <si>
    <t>PROGRESS</t>
  </si>
  <si>
    <t>START</t>
  </si>
  <si>
    <t>END</t>
  </si>
  <si>
    <t>DAYS</t>
  </si>
  <si>
    <t xml:space="preserve">Do not delete this row. This row is hidden to preserve a formula that is used to highlight the current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</si>
  <si>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</si>
  <si>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Tasks leading up to 33% build</t>
  </si>
  <si>
    <t xml:space="preserve">Cell B9 contains the sample task "Task 1." 
Enter a new task name in cell B9.
Enter a person to assign the task to in cell C9.
Enter progress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</si>
  <si>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Self Learning Activity</t>
  </si>
  <si>
    <t>Individual</t>
  </si>
  <si>
    <t>Finish CAD Package</t>
  </si>
  <si>
    <t>Team</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</si>
  <si>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</si>
  <si>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Project Management</t>
  </si>
  <si>
    <t>Engineering Calculations</t>
  </si>
  <si>
    <t>Website Check 1</t>
  </si>
  <si>
    <t>DEJA/Team</t>
  </si>
  <si>
    <t>Finalize Designs with Client</t>
  </si>
  <si>
    <t>Finish Ordering Process</t>
  </si>
  <si>
    <t>33% Build Update</t>
  </si>
  <si>
    <t>Receive Parts</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</si>
  <si>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</si>
  <si>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Tasks leading up to 67% build</t>
  </si>
  <si>
    <t>Finish CAD for 3rd bumper</t>
  </si>
  <si>
    <t>EFEST Registration</t>
  </si>
  <si>
    <t>Welding Rear Bumpers</t>
  </si>
  <si>
    <t>Testing rear Bumpers</t>
  </si>
  <si>
    <t>Finalize last rear bumper design</t>
  </si>
  <si>
    <t>Finish Ordering Process final bumper</t>
  </si>
  <si>
    <t>Receive parts</t>
  </si>
  <si>
    <t>67% build Update</t>
  </si>
  <si>
    <t>Draft of Poster</t>
  </si>
  <si>
    <t>Sample phase title block</t>
  </si>
  <si>
    <t>Tasks leading up to 100% build</t>
  </si>
  <si>
    <t>Welding Final Bumper</t>
  </si>
  <si>
    <t>Test Last Bumper</t>
  </si>
  <si>
    <t>Finalize Testing Plan</t>
  </si>
  <si>
    <t>Final Poster</t>
  </si>
  <si>
    <t xml:space="preserve">Final Presentation </t>
  </si>
  <si>
    <t>Testing Video</t>
  </si>
  <si>
    <t>Final Report</t>
  </si>
  <si>
    <t>Product Demo/Testing</t>
  </si>
  <si>
    <t>Final Website Check</t>
  </si>
  <si>
    <t>Final Project Deliverables</t>
  </si>
  <si>
    <t>Final Cad Package</t>
  </si>
  <si>
    <t>Presentations</t>
  </si>
  <si>
    <t>Practice Presentations</t>
  </si>
  <si>
    <t>This is an empty row</t>
  </si>
  <si>
    <t>This row marks the end of the Project Schedule. DO NOT enter anything in this row. 
Insert new rows ABOVE this one to continue building out your Project Schedule.</t>
  </si>
  <si>
    <t>Insert new rows ABOVE this one</t>
  </si>
  <si>
    <t>SIMPLE GANTT CHART by Vertex42.com</t>
  </si>
  <si>
    <t>https://www.vertex42.com/ExcelTemplates/simple-gantt-chart.html</t>
  </si>
  <si>
    <t>About This Template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</si>
  <si>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</si>
  <si>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Guide for Screen Readers</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</si>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</sst>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25">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43"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5" fontId="9" fillId="0" borderId="3">
      <alignment horizontal="center" vertical="center"/>
    </xf>
    <xf numFmtId="164"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94">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167" fontId="11" fillId="7" borderId="0" xfId="0" applyNumberFormat="1" applyFont="1" applyFill="1" applyAlignment="1">
      <alignment horizontal="center" vertical="center"/>
    </xf>
    <xf numFmtId="167" fontId="11" fillId="7" borderId="6" xfId="0" applyNumberFormat="1" applyFont="1" applyFill="1" applyBorder="1" applyAlignment="1">
      <alignment horizontal="center" vertical="center"/>
    </xf>
    <xf numFmtId="167" fontId="11" fillId="7" borderId="7" xfId="0" applyNumberFormat="1" applyFont="1" applyFill="1" applyBorder="1" applyAlignment="1">
      <alignment horizontal="center" vertical="center"/>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164" fontId="0" fillId="8" borderId="2" xfId="0" applyNumberFormat="1" applyFill="1" applyBorder="1" applyAlignment="1">
      <alignment horizontal="center" vertical="center"/>
    </xf>
    <xf numFmtId="164" fontId="5" fillId="8"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164" fontId="0" fillId="9" borderId="2" xfId="0" applyNumberFormat="1" applyFill="1" applyBorder="1" applyAlignment="1">
      <alignment horizontal="center" vertical="center"/>
    </xf>
    <xf numFmtId="164" fontId="5" fillId="9" borderId="2" xfId="0" applyNumberFormat="1"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164" fontId="0" fillId="6" borderId="2" xfId="0" applyNumberFormat="1" applyFill="1" applyBorder="1" applyAlignment="1">
      <alignment horizontal="center" vertical="center"/>
    </xf>
    <xf numFmtId="164" fontId="5" fillId="6" borderId="2" xfId="0" applyNumberFormat="1"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4" fontId="0" fillId="5" borderId="2" xfId="0" applyNumberFormat="1" applyFill="1" applyBorder="1" applyAlignment="1">
      <alignment horizontal="center" vertical="center"/>
    </xf>
    <xf numFmtId="164" fontId="5" fillId="5" borderId="2" xfId="0" applyNumberFormat="1"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4" fontId="4" fillId="2" borderId="2" xfId="0" applyNumberFormat="1" applyFont="1" applyFill="1" applyBorder="1" applyAlignment="1">
      <alignment horizontal="left" vertical="center"/>
    </xf>
    <xf numFmtId="164"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10" fillId="0" borderId="0" xfId="6"/>
    <xf numFmtId="0" fontId="10" fillId="0" borderId="0" xfId="7">
      <alignment vertical="top"/>
    </xf>
    <xf numFmtId="164" fontId="9" fillId="3" borderId="2" xfId="10" applyFill="1">
      <alignment horizontal="center" vertical="center"/>
    </xf>
    <xf numFmtId="164" fontId="9" fillId="4" borderId="2" xfId="10" applyFill="1">
      <alignment horizontal="center" vertical="center"/>
    </xf>
    <xf numFmtId="164" fontId="9" fillId="11" borderId="2" xfId="10" applyFill="1">
      <alignment horizontal="center" vertical="center"/>
    </xf>
    <xf numFmtId="164" fontId="9" fillId="10" borderId="2" xfId="10" applyFill="1">
      <alignment horizontal="center" vertical="center"/>
    </xf>
    <xf numFmtId="164" fontId="9" fillId="0" borderId="2" xfId="10">
      <alignment horizontal="center" vertical="center"/>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0" fillId="0" borderId="10" xfId="0" applyBorder="1"/>
    <xf numFmtId="0" fontId="23" fillId="0" borderId="0" xfId="0" applyFont="1"/>
    <xf numFmtId="0" fontId="24" fillId="0" borderId="0" xfId="1" applyFont="1" applyProtection="1">
      <alignment vertical="top"/>
    </xf>
    <xf numFmtId="0" fontId="5" fillId="0" borderId="0" xfId="0" applyFont="1" applyAlignment="1">
      <alignment vertical="top"/>
    </xf>
    <xf numFmtId="0" fontId="13" fillId="0" borderId="0" xfId="5" applyAlignment="1">
      <alignment horizontal="center"/>
    </xf>
    <xf numFmtId="166" fontId="0" fillId="7" borderId="4" xfId="0" applyNumberFormat="1" applyFill="1" applyBorder="1" applyAlignment="1">
      <alignment horizontal="left" vertical="center" wrapText="1" indent="1"/>
    </xf>
    <xf numFmtId="166" fontId="0" fillId="7" borderId="1"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0" fontId="9" fillId="0" borderId="0" xfId="8" applyAlignment="1">
      <alignment horizontal="right" indent="1"/>
    </xf>
    <xf numFmtId="0" fontId="9" fillId="0" borderId="7" xfId="8" applyBorder="1" applyAlignment="1">
      <alignment horizontal="right" indent="1"/>
    </xf>
    <xf numFmtId="165" fontId="9" fillId="0" borderId="3" xfId="9" applyAlignment="1">
      <alignment horizontal="center" vertical="center"/>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47"/>
  <sheetViews>
    <sheetView showGridLines="0" tabSelected="1" showRuler="0" zoomScale="85" zoomScaleNormal="85" zoomScalePageLayoutView="70" workbookViewId="0">
      <pane ySplit="6" topLeftCell="A43" activePane="bottomLeft" state="frozen"/>
      <selection pane="bottomLeft" activeCell="B28" sqref="B28:AA44"/>
    </sheetView>
  </sheetViews>
  <sheetFormatPr defaultRowHeight="30" customHeight="1"/>
  <cols>
    <col min="1" max="1" width="2.7109375" style="58" customWidth="1"/>
    <col min="2" max="2" width="40.140625" customWidth="1"/>
    <col min="3" max="3" width="30.7109375" customWidth="1"/>
    <col min="4" max="4" width="10.7109375" customWidth="1"/>
    <col min="5" max="5" width="10.42578125" style="5" customWidth="1"/>
    <col min="6" max="6" width="10.42578125" customWidth="1"/>
    <col min="7" max="7" width="2.7109375" customWidth="1"/>
    <col min="8" max="8" width="6.140625" hidden="1" customWidth="1"/>
    <col min="9" max="64" width="2.5703125" customWidth="1"/>
    <col min="69" max="70" width="10.28515625"/>
  </cols>
  <sheetData>
    <row r="1" spans="1:64" ht="24" customHeight="1">
      <c r="A1" s="59" t="s">
        <v>0</v>
      </c>
      <c r="B1" s="87" t="s">
        <v>1</v>
      </c>
      <c r="C1" s="1"/>
      <c r="D1" s="2"/>
      <c r="E1" s="4"/>
      <c r="F1" s="47"/>
      <c r="H1" s="2"/>
      <c r="I1" s="84"/>
    </row>
    <row r="2" spans="1:64" ht="14.25" customHeight="1">
      <c r="A2" s="58" t="s">
        <v>2</v>
      </c>
      <c r="B2" s="62" t="s">
        <v>3</v>
      </c>
      <c r="I2" s="85"/>
    </row>
    <row r="3" spans="1:64" ht="15.75" customHeight="1">
      <c r="A3" s="58" t="s">
        <v>4</v>
      </c>
      <c r="B3" s="63" t="s">
        <v>5</v>
      </c>
      <c r="C3" s="91" t="s">
        <v>6</v>
      </c>
      <c r="D3" s="92"/>
      <c r="E3" s="93">
        <v>45166</v>
      </c>
      <c r="F3" s="93"/>
    </row>
    <row r="4" spans="1:64" ht="25.5" customHeight="1">
      <c r="A4" s="59" t="s">
        <v>7</v>
      </c>
      <c r="B4" s="61" t="s">
        <v>8</v>
      </c>
      <c r="C4" s="91" t="s">
        <v>9</v>
      </c>
      <c r="D4" s="92"/>
      <c r="E4" s="7">
        <v>8</v>
      </c>
      <c r="I4" s="88">
        <f>I5</f>
        <v>45215</v>
      </c>
      <c r="J4" s="89"/>
      <c r="K4" s="89"/>
      <c r="L4" s="89"/>
      <c r="M4" s="89"/>
      <c r="N4" s="89"/>
      <c r="O4" s="90"/>
      <c r="P4" s="88">
        <f>P5</f>
        <v>45222</v>
      </c>
      <c r="Q4" s="89"/>
      <c r="R4" s="89"/>
      <c r="S4" s="89"/>
      <c r="T4" s="89"/>
      <c r="U4" s="89"/>
      <c r="V4" s="90"/>
      <c r="W4" s="88">
        <f>W5</f>
        <v>45229</v>
      </c>
      <c r="X4" s="89"/>
      <c r="Y4" s="89"/>
      <c r="Z4" s="89"/>
      <c r="AA4" s="89"/>
      <c r="AB4" s="89"/>
      <c r="AC4" s="90"/>
      <c r="AD4" s="88">
        <f>AD5</f>
        <v>45236</v>
      </c>
      <c r="AE4" s="89"/>
      <c r="AF4" s="89"/>
      <c r="AG4" s="89"/>
      <c r="AH4" s="89"/>
      <c r="AI4" s="89"/>
      <c r="AJ4" s="90"/>
      <c r="AK4" s="88">
        <f>AK5</f>
        <v>45243</v>
      </c>
      <c r="AL4" s="89"/>
      <c r="AM4" s="89"/>
      <c r="AN4" s="89"/>
      <c r="AO4" s="89"/>
      <c r="AP4" s="89"/>
      <c r="AQ4" s="90"/>
      <c r="AR4" s="88">
        <f>AR5</f>
        <v>45250</v>
      </c>
      <c r="AS4" s="89"/>
      <c r="AT4" s="89"/>
      <c r="AU4" s="89"/>
      <c r="AV4" s="89"/>
      <c r="AW4" s="89"/>
      <c r="AX4" s="90"/>
      <c r="AY4" s="88">
        <f>AY5</f>
        <v>45257</v>
      </c>
      <c r="AZ4" s="89"/>
      <c r="BA4" s="89"/>
      <c r="BB4" s="89"/>
      <c r="BC4" s="89"/>
      <c r="BD4" s="89"/>
      <c r="BE4" s="90"/>
      <c r="BF4" s="88">
        <f>BF5</f>
        <v>45264</v>
      </c>
      <c r="BG4" s="89"/>
      <c r="BH4" s="89"/>
      <c r="BI4" s="89"/>
      <c r="BJ4" s="89"/>
      <c r="BK4" s="89"/>
      <c r="BL4" s="90"/>
    </row>
    <row r="5" spans="1:64" ht="11.25" customHeight="1">
      <c r="A5" s="59" t="s">
        <v>10</v>
      </c>
      <c r="B5" s="83"/>
      <c r="C5" s="83"/>
      <c r="D5" s="83"/>
      <c r="E5" s="83"/>
      <c r="F5" s="83"/>
      <c r="G5" s="83"/>
      <c r="I5" s="11">
        <f>Project_Start-WEEKDAY(Project_Start,1)+2+7*(Display_Week-1)</f>
        <v>45215</v>
      </c>
      <c r="J5" s="10">
        <f>I5+1</f>
        <v>45216</v>
      </c>
      <c r="K5" s="10">
        <f t="shared" ref="K5:AX5" si="0">J5+1</f>
        <v>45217</v>
      </c>
      <c r="L5" s="10">
        <f t="shared" si="0"/>
        <v>45218</v>
      </c>
      <c r="M5" s="10">
        <f t="shared" si="0"/>
        <v>45219</v>
      </c>
      <c r="N5" s="10">
        <f t="shared" si="0"/>
        <v>45220</v>
      </c>
      <c r="O5" s="12">
        <f t="shared" si="0"/>
        <v>45221</v>
      </c>
      <c r="P5" s="11">
        <f>O5+1</f>
        <v>45222</v>
      </c>
      <c r="Q5" s="10">
        <f>P5+1</f>
        <v>45223</v>
      </c>
      <c r="R5" s="10">
        <f t="shared" si="0"/>
        <v>45224</v>
      </c>
      <c r="S5" s="10">
        <f t="shared" si="0"/>
        <v>45225</v>
      </c>
      <c r="T5" s="10">
        <f t="shared" si="0"/>
        <v>45226</v>
      </c>
      <c r="U5" s="10">
        <f t="shared" si="0"/>
        <v>45227</v>
      </c>
      <c r="V5" s="12">
        <f t="shared" si="0"/>
        <v>45228</v>
      </c>
      <c r="W5" s="11">
        <f>V5+1</f>
        <v>45229</v>
      </c>
      <c r="X5" s="10">
        <f>W5+1</f>
        <v>45230</v>
      </c>
      <c r="Y5" s="10">
        <f t="shared" si="0"/>
        <v>45231</v>
      </c>
      <c r="Z5" s="10">
        <f t="shared" si="0"/>
        <v>45232</v>
      </c>
      <c r="AA5" s="10">
        <f t="shared" si="0"/>
        <v>45233</v>
      </c>
      <c r="AB5" s="10">
        <f t="shared" si="0"/>
        <v>45234</v>
      </c>
      <c r="AC5" s="12">
        <f t="shared" si="0"/>
        <v>45235</v>
      </c>
      <c r="AD5" s="11">
        <f>AC5+1</f>
        <v>45236</v>
      </c>
      <c r="AE5" s="10">
        <f>AD5+1</f>
        <v>45237</v>
      </c>
      <c r="AF5" s="10">
        <f t="shared" si="0"/>
        <v>45238</v>
      </c>
      <c r="AG5" s="10">
        <f t="shared" si="0"/>
        <v>45239</v>
      </c>
      <c r="AH5" s="10">
        <f t="shared" si="0"/>
        <v>45240</v>
      </c>
      <c r="AI5" s="10">
        <f t="shared" si="0"/>
        <v>45241</v>
      </c>
      <c r="AJ5" s="12">
        <f t="shared" si="0"/>
        <v>45242</v>
      </c>
      <c r="AK5" s="11">
        <f>AJ5+1</f>
        <v>45243</v>
      </c>
      <c r="AL5" s="10">
        <f>AK5+1</f>
        <v>45244</v>
      </c>
      <c r="AM5" s="10">
        <f t="shared" si="0"/>
        <v>45245</v>
      </c>
      <c r="AN5" s="10">
        <f t="shared" si="0"/>
        <v>45246</v>
      </c>
      <c r="AO5" s="10">
        <f t="shared" si="0"/>
        <v>45247</v>
      </c>
      <c r="AP5" s="10">
        <f t="shared" si="0"/>
        <v>45248</v>
      </c>
      <c r="AQ5" s="12">
        <f t="shared" si="0"/>
        <v>45249</v>
      </c>
      <c r="AR5" s="11">
        <f>AQ5+1</f>
        <v>45250</v>
      </c>
      <c r="AS5" s="10">
        <f>AR5+1</f>
        <v>45251</v>
      </c>
      <c r="AT5" s="10">
        <f t="shared" si="0"/>
        <v>45252</v>
      </c>
      <c r="AU5" s="10">
        <f t="shared" si="0"/>
        <v>45253</v>
      </c>
      <c r="AV5" s="10">
        <f t="shared" si="0"/>
        <v>45254</v>
      </c>
      <c r="AW5" s="10">
        <f t="shared" si="0"/>
        <v>45255</v>
      </c>
      <c r="AX5" s="12">
        <f t="shared" si="0"/>
        <v>45256</v>
      </c>
      <c r="AY5" s="11">
        <f>AX5+1</f>
        <v>45257</v>
      </c>
      <c r="AZ5" s="10">
        <f>AY5+1</f>
        <v>45258</v>
      </c>
      <c r="BA5" s="10">
        <f t="shared" ref="BA5:BE5" si="1">AZ5+1</f>
        <v>45259</v>
      </c>
      <c r="BB5" s="10">
        <f t="shared" si="1"/>
        <v>45260</v>
      </c>
      <c r="BC5" s="10">
        <f t="shared" si="1"/>
        <v>45261</v>
      </c>
      <c r="BD5" s="10">
        <f t="shared" si="1"/>
        <v>45262</v>
      </c>
      <c r="BE5" s="12">
        <f t="shared" si="1"/>
        <v>45263</v>
      </c>
      <c r="BF5" s="11">
        <f>BE5+1</f>
        <v>45264</v>
      </c>
      <c r="BG5" s="10">
        <f>BF5+1</f>
        <v>45265</v>
      </c>
      <c r="BH5" s="10">
        <f t="shared" ref="BH5:BL5" si="2">BG5+1</f>
        <v>45266</v>
      </c>
      <c r="BI5" s="10">
        <f t="shared" si="2"/>
        <v>45267</v>
      </c>
      <c r="BJ5" s="10">
        <f t="shared" si="2"/>
        <v>45268</v>
      </c>
      <c r="BK5" s="10">
        <f t="shared" si="2"/>
        <v>45269</v>
      </c>
      <c r="BL5" s="12">
        <f t="shared" si="2"/>
        <v>45270</v>
      </c>
    </row>
    <row r="6" spans="1:64" ht="28.5" customHeight="1" thickBot="1">
      <c r="A6" s="59" t="s">
        <v>11</v>
      </c>
      <c r="B6" s="8" t="s">
        <v>12</v>
      </c>
      <c r="C6" s="9" t="s">
        <v>13</v>
      </c>
      <c r="D6" s="9" t="s">
        <v>14</v>
      </c>
      <c r="E6" s="9" t="s">
        <v>15</v>
      </c>
      <c r="F6" s="9" t="s">
        <v>16</v>
      </c>
      <c r="G6" s="9"/>
      <c r="H6" s="9" t="s">
        <v>17</v>
      </c>
      <c r="I6" s="13" t="str">
        <f t="shared" ref="I6" si="3">LEFT(TEXT(I5,"ddd"),1)</f>
        <v>M</v>
      </c>
      <c r="J6" s="13" t="str">
        <f t="shared" ref="J6:AR6" si="4">LEFT(TEXT(J5,"ddd"),1)</f>
        <v>T</v>
      </c>
      <c r="K6" s="13" t="str">
        <f t="shared" si="4"/>
        <v>W</v>
      </c>
      <c r="L6" s="13" t="str">
        <f t="shared" si="4"/>
        <v>T</v>
      </c>
      <c r="M6" s="13" t="str">
        <f t="shared" si="4"/>
        <v>F</v>
      </c>
      <c r="N6" s="13" t="str">
        <f t="shared" si="4"/>
        <v>S</v>
      </c>
      <c r="O6" s="13" t="str">
        <f t="shared" si="4"/>
        <v>S</v>
      </c>
      <c r="P6" s="13" t="str">
        <f t="shared" si="4"/>
        <v>M</v>
      </c>
      <c r="Q6" s="13" t="str">
        <f t="shared" si="4"/>
        <v>T</v>
      </c>
      <c r="R6" s="13" t="str">
        <f t="shared" si="4"/>
        <v>W</v>
      </c>
      <c r="S6" s="13" t="str">
        <f t="shared" si="4"/>
        <v>T</v>
      </c>
      <c r="T6" s="13" t="str">
        <f t="shared" si="4"/>
        <v>F</v>
      </c>
      <c r="U6" s="13" t="str">
        <f t="shared" si="4"/>
        <v>S</v>
      </c>
      <c r="V6" s="13" t="str">
        <f t="shared" si="4"/>
        <v>S</v>
      </c>
      <c r="W6" s="13" t="str">
        <f t="shared" si="4"/>
        <v>M</v>
      </c>
      <c r="X6" s="13" t="str">
        <f t="shared" si="4"/>
        <v>T</v>
      </c>
      <c r="Y6" s="13" t="str">
        <f t="shared" si="4"/>
        <v>W</v>
      </c>
      <c r="Z6" s="13" t="str">
        <f t="shared" si="4"/>
        <v>T</v>
      </c>
      <c r="AA6" s="13" t="str">
        <f t="shared" si="4"/>
        <v>F</v>
      </c>
      <c r="AB6" s="13" t="str">
        <f t="shared" si="4"/>
        <v>S</v>
      </c>
      <c r="AC6" s="13" t="str">
        <f t="shared" si="4"/>
        <v>S</v>
      </c>
      <c r="AD6" s="13" t="str">
        <f t="shared" si="4"/>
        <v>M</v>
      </c>
      <c r="AE6" s="13" t="str">
        <f t="shared" si="4"/>
        <v>T</v>
      </c>
      <c r="AF6" s="13" t="str">
        <f t="shared" si="4"/>
        <v>W</v>
      </c>
      <c r="AG6" s="13" t="str">
        <f t="shared" si="4"/>
        <v>T</v>
      </c>
      <c r="AH6" s="13" t="str">
        <f t="shared" si="4"/>
        <v>F</v>
      </c>
      <c r="AI6" s="13" t="str">
        <f t="shared" si="4"/>
        <v>S</v>
      </c>
      <c r="AJ6" s="13" t="str">
        <f t="shared" si="4"/>
        <v>S</v>
      </c>
      <c r="AK6" s="13" t="str">
        <f t="shared" si="4"/>
        <v>M</v>
      </c>
      <c r="AL6" s="13" t="str">
        <f t="shared" si="4"/>
        <v>T</v>
      </c>
      <c r="AM6" s="13" t="str">
        <f t="shared" si="4"/>
        <v>W</v>
      </c>
      <c r="AN6" s="13" t="str">
        <f t="shared" si="4"/>
        <v>T</v>
      </c>
      <c r="AO6" s="13" t="str">
        <f t="shared" si="4"/>
        <v>F</v>
      </c>
      <c r="AP6" s="13" t="str">
        <f t="shared" si="4"/>
        <v>S</v>
      </c>
      <c r="AQ6" s="13" t="str">
        <f t="shared" si="4"/>
        <v>S</v>
      </c>
      <c r="AR6" s="13" t="str">
        <f t="shared" si="4"/>
        <v>M</v>
      </c>
      <c r="AS6" s="13" t="str">
        <f t="shared" ref="AS6:BL6" si="5">LEFT(TEXT(AS5,"ddd"),1)</f>
        <v>T</v>
      </c>
      <c r="AT6" s="13" t="str">
        <f t="shared" si="5"/>
        <v>W</v>
      </c>
      <c r="AU6" s="13" t="str">
        <f t="shared" si="5"/>
        <v>T</v>
      </c>
      <c r="AV6" s="13" t="str">
        <f t="shared" si="5"/>
        <v>F</v>
      </c>
      <c r="AW6" s="13" t="str">
        <f t="shared" si="5"/>
        <v>S</v>
      </c>
      <c r="AX6" s="13" t="str">
        <f t="shared" si="5"/>
        <v>S</v>
      </c>
      <c r="AY6" s="13" t="str">
        <f t="shared" si="5"/>
        <v>M</v>
      </c>
      <c r="AZ6" s="13" t="str">
        <f t="shared" si="5"/>
        <v>T</v>
      </c>
      <c r="BA6" s="13" t="str">
        <f t="shared" si="5"/>
        <v>W</v>
      </c>
      <c r="BB6" s="13" t="str">
        <f t="shared" si="5"/>
        <v>T</v>
      </c>
      <c r="BC6" s="13" t="str">
        <f t="shared" si="5"/>
        <v>F</v>
      </c>
      <c r="BD6" s="13" t="str">
        <f t="shared" si="5"/>
        <v>S</v>
      </c>
      <c r="BE6" s="13" t="str">
        <f t="shared" si="5"/>
        <v>S</v>
      </c>
      <c r="BF6" s="13" t="str">
        <f t="shared" si="5"/>
        <v>M</v>
      </c>
      <c r="BG6" s="13" t="str">
        <f t="shared" si="5"/>
        <v>T</v>
      </c>
      <c r="BH6" s="13" t="str">
        <f t="shared" si="5"/>
        <v>W</v>
      </c>
      <c r="BI6" s="13" t="str">
        <f t="shared" si="5"/>
        <v>T</v>
      </c>
      <c r="BJ6" s="13" t="str">
        <f t="shared" si="5"/>
        <v>F</v>
      </c>
      <c r="BK6" s="13" t="str">
        <f t="shared" si="5"/>
        <v>S</v>
      </c>
      <c r="BL6" s="13" t="str">
        <f t="shared" si="5"/>
        <v>S</v>
      </c>
    </row>
    <row r="7" spans="1:64" ht="20.25" customHeight="1" thickBot="1">
      <c r="A7" s="58" t="s">
        <v>18</v>
      </c>
      <c r="C7" s="61"/>
      <c r="E7"/>
      <c r="H7" t="str">
        <f ca="1">IF(OR(ISBLANK(task_start),ISBLANK(task_end)),"",task_end-task_start+1)</f>
        <v/>
      </c>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row>
    <row r="8" spans="1:64" s="3" customFormat="1" ht="30" customHeight="1" thickBot="1">
      <c r="A8" s="59" t="s">
        <v>19</v>
      </c>
      <c r="B8" s="18" t="s">
        <v>20</v>
      </c>
      <c r="C8" s="69"/>
      <c r="D8" s="19"/>
      <c r="E8" s="20"/>
      <c r="F8" s="21"/>
      <c r="G8" s="17"/>
      <c r="H8" s="17" t="str">
        <f t="shared" ref="H8:H44" ca="1" si="6">IF(OR(ISBLANK(task_start),ISBLANK(task_end)),"",task_end-task_start+1)</f>
        <v/>
      </c>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row>
    <row r="9" spans="1:64" s="3" customFormat="1" ht="30" customHeight="1" thickBot="1">
      <c r="A9" s="59" t="s">
        <v>21</v>
      </c>
      <c r="B9" s="78" t="s">
        <v>22</v>
      </c>
      <c r="C9" s="70" t="s">
        <v>23</v>
      </c>
      <c r="D9" s="22">
        <v>1</v>
      </c>
      <c r="E9" s="64">
        <v>45165</v>
      </c>
      <c r="F9" s="64">
        <v>45182</v>
      </c>
      <c r="G9" s="17"/>
      <c r="H9" s="17">
        <f t="shared" ca="1" si="6"/>
        <v>18</v>
      </c>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64" s="3" customFormat="1" ht="30" customHeight="1" thickBot="1">
      <c r="A10" s="59"/>
      <c r="B10" s="78" t="s">
        <v>24</v>
      </c>
      <c r="C10" s="70" t="s">
        <v>25</v>
      </c>
      <c r="D10" s="22">
        <v>1</v>
      </c>
      <c r="E10" s="64">
        <v>45165</v>
      </c>
      <c r="F10" s="64">
        <v>45195</v>
      </c>
      <c r="G10" s="17"/>
      <c r="H10" s="17"/>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row>
    <row r="11" spans="1:64" s="3" customFormat="1" ht="30" customHeight="1" thickBot="1">
      <c r="A11" s="59" t="s">
        <v>26</v>
      </c>
      <c r="B11" s="78" t="s">
        <v>27</v>
      </c>
      <c r="C11" s="70" t="s">
        <v>25</v>
      </c>
      <c r="D11" s="22">
        <v>1</v>
      </c>
      <c r="E11" s="64">
        <f>E9</f>
        <v>45165</v>
      </c>
      <c r="F11" s="64">
        <f>E11+10</f>
        <v>45175</v>
      </c>
      <c r="G11" s="17"/>
      <c r="H11" s="17">
        <f t="shared" ca="1" si="6"/>
        <v>11</v>
      </c>
      <c r="I11" s="44"/>
      <c r="J11" s="44"/>
      <c r="K11" s="44"/>
      <c r="L11" s="44"/>
      <c r="M11" s="44"/>
      <c r="N11" s="44"/>
      <c r="O11" s="44"/>
      <c r="P11" s="44"/>
      <c r="Q11" s="44"/>
      <c r="R11" s="44"/>
      <c r="S11" s="44"/>
      <c r="T11" s="44"/>
      <c r="U11" s="45"/>
      <c r="V11" s="45"/>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row>
    <row r="12" spans="1:64" s="3" customFormat="1" ht="30" customHeight="1" thickBot="1">
      <c r="A12" s="59"/>
      <c r="B12" s="78" t="s">
        <v>28</v>
      </c>
      <c r="C12" s="70" t="s">
        <v>25</v>
      </c>
      <c r="D12" s="22">
        <v>1</v>
      </c>
      <c r="E12" s="64">
        <v>45173</v>
      </c>
      <c r="F12" s="64">
        <f>E12+4</f>
        <v>45177</v>
      </c>
      <c r="G12" s="17"/>
      <c r="H12" s="17"/>
      <c r="I12" s="44"/>
      <c r="J12" s="44"/>
      <c r="K12" s="44"/>
      <c r="L12" s="44"/>
      <c r="M12" s="44"/>
      <c r="N12" s="44"/>
      <c r="O12" s="44"/>
      <c r="P12" s="44"/>
      <c r="Q12" s="44"/>
      <c r="R12" s="44"/>
      <c r="S12" s="44"/>
      <c r="T12" s="44"/>
      <c r="U12" s="45"/>
      <c r="V12" s="45"/>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row>
    <row r="13" spans="1:64" s="3" customFormat="1" ht="30" customHeight="1" thickBot="1">
      <c r="A13" s="58"/>
      <c r="B13" s="78" t="s">
        <v>29</v>
      </c>
      <c r="C13" s="70" t="s">
        <v>30</v>
      </c>
      <c r="D13" s="22">
        <v>1</v>
      </c>
      <c r="E13" s="64">
        <v>45171</v>
      </c>
      <c r="F13" s="64">
        <v>45208</v>
      </c>
      <c r="G13" s="17"/>
      <c r="H13" s="17">
        <f t="shared" ca="1" si="6"/>
        <v>38</v>
      </c>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4" s="3" customFormat="1" ht="30" customHeight="1" thickBot="1">
      <c r="A14" s="58"/>
      <c r="B14" s="78" t="s">
        <v>31</v>
      </c>
      <c r="C14" s="70" t="s">
        <v>25</v>
      </c>
      <c r="D14" s="22">
        <v>1</v>
      </c>
      <c r="E14" s="64">
        <f>F10</f>
        <v>45195</v>
      </c>
      <c r="F14" s="64">
        <v>45187</v>
      </c>
      <c r="G14" s="17"/>
      <c r="H14" s="17"/>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4" s="3" customFormat="1" ht="30" customHeight="1" thickBot="1">
      <c r="A15" s="58"/>
      <c r="B15" s="78" t="s">
        <v>32</v>
      </c>
      <c r="C15" s="70" t="s">
        <v>25</v>
      </c>
      <c r="D15" s="22">
        <v>1</v>
      </c>
      <c r="E15" s="64">
        <v>45193</v>
      </c>
      <c r="F15" s="64">
        <v>45197</v>
      </c>
      <c r="G15" s="17"/>
      <c r="H15" s="17"/>
      <c r="I15" s="44"/>
      <c r="J15" s="44"/>
      <c r="K15" s="44"/>
      <c r="L15" s="44"/>
      <c r="M15" s="44"/>
      <c r="N15" s="44"/>
      <c r="O15" s="44"/>
      <c r="P15" s="44"/>
      <c r="Q15" s="44"/>
      <c r="R15" s="44"/>
      <c r="S15" s="44"/>
      <c r="T15" s="44"/>
      <c r="U15" s="44"/>
      <c r="V15" s="44"/>
      <c r="W15" s="44"/>
      <c r="X15" s="44"/>
      <c r="Y15" s="45"/>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row>
    <row r="16" spans="1:64" s="3" customFormat="1" ht="30" customHeight="1" thickBot="1">
      <c r="A16" s="58"/>
      <c r="B16" s="78" t="s">
        <v>33</v>
      </c>
      <c r="C16" s="70" t="s">
        <v>25</v>
      </c>
      <c r="D16" s="22">
        <v>1</v>
      </c>
      <c r="E16" s="64">
        <f>F14</f>
        <v>45187</v>
      </c>
      <c r="F16" s="64">
        <f>E15+1</f>
        <v>45194</v>
      </c>
      <c r="G16" s="17"/>
      <c r="H16" s="17"/>
      <c r="I16" s="44"/>
      <c r="J16" s="44"/>
      <c r="K16" s="44"/>
      <c r="L16" s="44"/>
      <c r="M16" s="44"/>
      <c r="N16" s="44"/>
      <c r="O16" s="44"/>
      <c r="P16" s="44"/>
      <c r="Q16" s="44"/>
      <c r="R16" s="44"/>
      <c r="S16" s="44"/>
      <c r="T16" s="44"/>
      <c r="U16" s="44"/>
      <c r="V16" s="44"/>
      <c r="W16" s="44"/>
      <c r="X16" s="44"/>
      <c r="Y16" s="45"/>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row>
    <row r="17" spans="1:64" s="3" customFormat="1" ht="30" customHeight="1" thickBot="1">
      <c r="A17" s="58"/>
      <c r="B17" s="78" t="s">
        <v>34</v>
      </c>
      <c r="C17" s="70" t="s">
        <v>25</v>
      </c>
      <c r="D17" s="22">
        <v>1</v>
      </c>
      <c r="E17" s="64">
        <v>45196</v>
      </c>
      <c r="F17" s="64">
        <f>E17+5</f>
        <v>45201</v>
      </c>
      <c r="G17" s="17"/>
      <c r="H17" s="17">
        <f t="shared" ca="1" si="6"/>
        <v>6</v>
      </c>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row>
    <row r="18" spans="1:64" s="3" customFormat="1" ht="30" customHeight="1" thickBot="1">
      <c r="A18" s="59" t="s">
        <v>35</v>
      </c>
      <c r="B18" s="23" t="s">
        <v>36</v>
      </c>
      <c r="C18" s="71"/>
      <c r="D18" s="24"/>
      <c r="E18" s="25"/>
      <c r="F18" s="26"/>
      <c r="G18" s="17"/>
      <c r="H18" s="17" t="str">
        <f t="shared" ca="1" si="6"/>
        <v/>
      </c>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4" s="3" customFormat="1" ht="30" customHeight="1" thickBot="1">
      <c r="A19" s="59"/>
      <c r="B19" s="79" t="s">
        <v>37</v>
      </c>
      <c r="C19" s="72" t="s">
        <v>25</v>
      </c>
      <c r="D19" s="27">
        <v>1</v>
      </c>
      <c r="E19" s="65">
        <v>45173</v>
      </c>
      <c r="F19" s="65">
        <v>45200</v>
      </c>
      <c r="G19" s="17"/>
      <c r="H19" s="17">
        <f t="shared" ca="1" si="6"/>
        <v>28</v>
      </c>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row>
    <row r="20" spans="1:64" s="3" customFormat="1" ht="30" customHeight="1" thickBot="1">
      <c r="A20" s="58"/>
      <c r="B20" s="79" t="s">
        <v>38</v>
      </c>
      <c r="C20" s="72" t="s">
        <v>25</v>
      </c>
      <c r="D20" s="27">
        <v>1</v>
      </c>
      <c r="E20" s="65">
        <v>45220</v>
      </c>
      <c r="F20" s="65">
        <f>E20+2</f>
        <v>45222</v>
      </c>
      <c r="G20" s="17"/>
      <c r="H20" s="17">
        <f t="shared" ca="1" si="6"/>
        <v>3</v>
      </c>
      <c r="I20" s="44"/>
      <c r="J20" s="44"/>
      <c r="K20" s="44"/>
      <c r="L20" s="44"/>
      <c r="M20" s="44"/>
      <c r="N20" s="44"/>
      <c r="O20" s="44"/>
      <c r="P20" s="44"/>
      <c r="Q20" s="44"/>
      <c r="R20" s="44"/>
      <c r="S20" s="44"/>
      <c r="T20" s="44"/>
      <c r="U20" s="45"/>
      <c r="V20" s="45"/>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row>
    <row r="21" spans="1:64" s="3" customFormat="1" ht="30" customHeight="1" thickBot="1">
      <c r="A21" s="58"/>
      <c r="B21" s="79" t="s">
        <v>39</v>
      </c>
      <c r="C21" s="72" t="s">
        <v>25</v>
      </c>
      <c r="D21" s="27">
        <v>1</v>
      </c>
      <c r="E21" s="65">
        <v>45212</v>
      </c>
      <c r="F21" s="65">
        <v>45230</v>
      </c>
      <c r="G21" s="17"/>
      <c r="H21" s="17"/>
      <c r="I21" s="44"/>
      <c r="J21" s="44"/>
      <c r="K21" s="44"/>
      <c r="L21" s="44"/>
      <c r="M21" s="44"/>
      <c r="N21" s="44"/>
      <c r="O21" s="44"/>
      <c r="P21" s="44"/>
      <c r="Q21" s="44"/>
      <c r="R21" s="44"/>
      <c r="S21" s="44"/>
      <c r="T21" s="44"/>
      <c r="U21" s="45"/>
      <c r="V21" s="45"/>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row>
    <row r="22" spans="1:64" s="3" customFormat="1" ht="30" customHeight="1" thickBot="1">
      <c r="A22" s="58"/>
      <c r="B22" s="79" t="s">
        <v>40</v>
      </c>
      <c r="C22" s="72" t="s">
        <v>25</v>
      </c>
      <c r="D22" s="27">
        <v>1</v>
      </c>
      <c r="E22" s="65">
        <f>F21</f>
        <v>45230</v>
      </c>
      <c r="F22" s="65">
        <f>F20+14</f>
        <v>45236</v>
      </c>
      <c r="G22" s="17"/>
      <c r="H22" s="17">
        <f t="shared" ca="1" si="6"/>
        <v>7</v>
      </c>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row>
    <row r="23" spans="1:64" s="3" customFormat="1" ht="30" customHeight="1" thickBot="1">
      <c r="A23" s="58"/>
      <c r="B23" s="79" t="s">
        <v>41</v>
      </c>
      <c r="C23" s="72" t="s">
        <v>25</v>
      </c>
      <c r="D23" s="27">
        <v>1</v>
      </c>
      <c r="E23" s="65">
        <f>F19+30</f>
        <v>45230</v>
      </c>
      <c r="F23" s="65">
        <f>E23+7</f>
        <v>45237</v>
      </c>
      <c r="G23" s="17"/>
      <c r="H23" s="17">
        <f t="shared" ca="1" si="6"/>
        <v>8</v>
      </c>
      <c r="I23" s="44"/>
      <c r="J23" s="44"/>
      <c r="K23" s="44"/>
      <c r="L23" s="44"/>
      <c r="M23" s="44"/>
      <c r="N23" s="44"/>
      <c r="O23" s="44"/>
      <c r="P23" s="44"/>
      <c r="Q23" s="44"/>
      <c r="R23" s="44"/>
      <c r="S23" s="44"/>
      <c r="T23" s="44"/>
      <c r="U23" s="44"/>
      <c r="V23" s="44"/>
      <c r="W23" s="44"/>
      <c r="X23" s="44"/>
      <c r="Y23" s="45"/>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s="3" customFormat="1" ht="30" customHeight="1" thickBot="1">
      <c r="A24" s="58"/>
      <c r="B24" s="79" t="s">
        <v>42</v>
      </c>
      <c r="C24" s="72" t="s">
        <v>25</v>
      </c>
      <c r="D24" s="27">
        <v>1</v>
      </c>
      <c r="E24" s="65">
        <f>F23</f>
        <v>45237</v>
      </c>
      <c r="F24" s="65">
        <f>E24+3</f>
        <v>45240</v>
      </c>
      <c r="G24" s="17"/>
      <c r="H24" s="17"/>
      <c r="I24" s="44"/>
      <c r="J24" s="44"/>
      <c r="K24" s="44"/>
      <c r="L24" s="44"/>
      <c r="M24" s="44"/>
      <c r="N24" s="44"/>
      <c r="O24" s="44"/>
      <c r="P24" s="44"/>
      <c r="Q24" s="44"/>
      <c r="R24" s="44"/>
      <c r="S24" s="44"/>
      <c r="T24" s="44"/>
      <c r="U24" s="44"/>
      <c r="V24" s="44"/>
      <c r="W24" s="44"/>
      <c r="X24" s="44"/>
      <c r="Y24" s="45"/>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s="3" customFormat="1" ht="30" customHeight="1" thickBot="1">
      <c r="A25" s="58"/>
      <c r="B25" s="79" t="s">
        <v>43</v>
      </c>
      <c r="C25" s="72" t="s">
        <v>25</v>
      </c>
      <c r="D25" s="27">
        <v>1</v>
      </c>
      <c r="E25" s="65">
        <f>F24</f>
        <v>45240</v>
      </c>
      <c r="F25" s="65">
        <f>E25+14</f>
        <v>45254</v>
      </c>
      <c r="G25" s="17"/>
      <c r="H25" s="17"/>
      <c r="I25" s="44"/>
      <c r="J25" s="44"/>
      <c r="K25" s="44"/>
      <c r="L25" s="44"/>
      <c r="M25" s="44"/>
      <c r="N25" s="44"/>
      <c r="O25" s="44"/>
      <c r="P25" s="44"/>
      <c r="Q25" s="44"/>
      <c r="R25" s="44"/>
      <c r="S25" s="44"/>
      <c r="T25" s="44"/>
      <c r="U25" s="44"/>
      <c r="V25" s="44"/>
      <c r="W25" s="44"/>
      <c r="X25" s="44"/>
      <c r="Y25" s="45"/>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s="3" customFormat="1" ht="30" customHeight="1" thickBot="1">
      <c r="A26" s="58"/>
      <c r="B26" s="79" t="s">
        <v>44</v>
      </c>
      <c r="C26" s="72" t="s">
        <v>25</v>
      </c>
      <c r="D26" s="27">
        <v>1</v>
      </c>
      <c r="E26" s="65">
        <v>45210</v>
      </c>
      <c r="F26" s="65">
        <v>45215</v>
      </c>
      <c r="G26" s="17"/>
      <c r="H26" s="17"/>
      <c r="I26" s="44"/>
      <c r="J26" s="44"/>
      <c r="K26" s="44"/>
      <c r="L26" s="44"/>
      <c r="M26" s="44"/>
      <c r="N26" s="44"/>
      <c r="O26" s="44"/>
      <c r="P26" s="44"/>
      <c r="Q26" s="44"/>
      <c r="R26" s="44"/>
      <c r="S26" s="44"/>
      <c r="T26" s="44"/>
      <c r="U26" s="44"/>
      <c r="V26" s="44"/>
      <c r="W26" s="44"/>
      <c r="X26" s="44"/>
      <c r="Y26" s="45"/>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s="3" customFormat="1" ht="30" customHeight="1" thickBot="1">
      <c r="A27" s="58"/>
      <c r="B27" s="79" t="s">
        <v>45</v>
      </c>
      <c r="C27" s="72" t="s">
        <v>25</v>
      </c>
      <c r="D27" s="27">
        <v>1</v>
      </c>
      <c r="E27" s="65">
        <v>45220</v>
      </c>
      <c r="F27" s="65">
        <v>45229</v>
      </c>
      <c r="G27" s="17"/>
      <c r="H27" s="17">
        <f t="shared" ca="1" si="6"/>
        <v>10</v>
      </c>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s="3" customFormat="1" ht="30" customHeight="1" thickBot="1">
      <c r="A28" s="58" t="s">
        <v>46</v>
      </c>
      <c r="B28" s="28" t="s">
        <v>47</v>
      </c>
      <c r="C28" s="73"/>
      <c r="D28" s="29"/>
      <c r="E28" s="30"/>
      <c r="F28" s="31"/>
      <c r="G28" s="17"/>
      <c r="H28" s="17" t="str">
        <f t="shared" ca="1" si="6"/>
        <v/>
      </c>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s="3" customFormat="1" ht="30" customHeight="1" thickBot="1">
      <c r="A29" s="58"/>
      <c r="B29" s="80" t="s">
        <v>48</v>
      </c>
      <c r="C29" s="74" t="s">
        <v>25</v>
      </c>
      <c r="D29" s="32">
        <v>1</v>
      </c>
      <c r="E29" s="66">
        <f>F27-4</f>
        <v>45225</v>
      </c>
      <c r="F29" s="66">
        <f>E29+14</f>
        <v>45239</v>
      </c>
      <c r="G29" s="17"/>
      <c r="H29" s="17">
        <f t="shared" ca="1" si="6"/>
        <v>15</v>
      </c>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s="3" customFormat="1" ht="30" customHeight="1" thickBot="1">
      <c r="A30" s="58"/>
      <c r="B30" s="80" t="s">
        <v>49</v>
      </c>
      <c r="C30" s="74" t="s">
        <v>25</v>
      </c>
      <c r="D30" s="32">
        <v>1</v>
      </c>
      <c r="E30" s="66">
        <f>F29</f>
        <v>45239</v>
      </c>
      <c r="F30" s="66">
        <f>E30+7</f>
        <v>45246</v>
      </c>
      <c r="G30" s="17"/>
      <c r="H30" s="17">
        <f t="shared" ca="1" si="6"/>
        <v>8</v>
      </c>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s="3" customFormat="1" ht="30" customHeight="1" thickBot="1">
      <c r="A31" s="58"/>
      <c r="B31" s="80" t="s">
        <v>50</v>
      </c>
      <c r="C31" s="74" t="s">
        <v>25</v>
      </c>
      <c r="D31" s="32">
        <v>1</v>
      </c>
      <c r="E31" s="66">
        <v>45246</v>
      </c>
      <c r="F31" s="66">
        <v>45260</v>
      </c>
      <c r="G31" s="17"/>
      <c r="H31" s="17"/>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s="3" customFormat="1" ht="30" customHeight="1" thickBot="1">
      <c r="A32" s="58"/>
      <c r="B32" s="80" t="s">
        <v>51</v>
      </c>
      <c r="C32" s="74" t="s">
        <v>25</v>
      </c>
      <c r="D32" s="32">
        <v>1</v>
      </c>
      <c r="E32" s="66">
        <v>45233</v>
      </c>
      <c r="F32" s="66">
        <f>E32+10</f>
        <v>45243</v>
      </c>
      <c r="G32" s="17"/>
      <c r="H32" s="17">
        <f t="shared" ca="1" si="6"/>
        <v>11</v>
      </c>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s="3" customFormat="1" ht="30" customHeight="1" thickBot="1">
      <c r="A33" s="58"/>
      <c r="B33" s="80" t="s">
        <v>52</v>
      </c>
      <c r="C33" s="74" t="s">
        <v>25</v>
      </c>
      <c r="D33" s="32">
        <v>1</v>
      </c>
      <c r="E33" s="66">
        <v>45234</v>
      </c>
      <c r="F33" s="66">
        <f>E33+10</f>
        <v>45244</v>
      </c>
      <c r="G33" s="17"/>
      <c r="H33" s="17">
        <f t="shared" ca="1" si="6"/>
        <v>11</v>
      </c>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row>
    <row r="34" spans="1:64" s="3" customFormat="1" ht="30" customHeight="1" thickBot="1">
      <c r="A34" s="58"/>
      <c r="B34" s="80" t="s">
        <v>53</v>
      </c>
      <c r="C34" s="74" t="s">
        <v>25</v>
      </c>
      <c r="D34" s="32">
        <v>1</v>
      </c>
      <c r="E34" s="66">
        <v>45240</v>
      </c>
      <c r="F34" s="66">
        <v>45250</v>
      </c>
      <c r="G34" s="17"/>
      <c r="H34" s="17"/>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64" s="3" customFormat="1" ht="30" customHeight="1" thickBot="1">
      <c r="A35" s="58"/>
      <c r="B35" s="80" t="s">
        <v>54</v>
      </c>
      <c r="C35" s="74" t="s">
        <v>25</v>
      </c>
      <c r="D35" s="32">
        <v>1</v>
      </c>
      <c r="E35" s="66">
        <v>45244</v>
      </c>
      <c r="F35" s="66">
        <v>45257</v>
      </c>
      <c r="G35" s="17"/>
      <c r="H35" s="17"/>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64" s="3" customFormat="1" ht="30" customHeight="1" thickBot="1">
      <c r="A36" s="58"/>
      <c r="B36" s="80" t="s">
        <v>55</v>
      </c>
      <c r="C36" s="74" t="s">
        <v>25</v>
      </c>
      <c r="D36" s="32">
        <v>1</v>
      </c>
      <c r="E36" s="66">
        <v>45246</v>
      </c>
      <c r="F36" s="66">
        <v>45257</v>
      </c>
      <c r="G36" s="17"/>
      <c r="H36" s="17"/>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64" s="3" customFormat="1" ht="30" customHeight="1" thickBot="1">
      <c r="A37" s="58"/>
      <c r="B37" s="80" t="s">
        <v>56</v>
      </c>
      <c r="C37" s="74" t="s">
        <v>25</v>
      </c>
      <c r="D37" s="32">
        <v>1</v>
      </c>
      <c r="E37" s="66">
        <f>F32-4</f>
        <v>45239</v>
      </c>
      <c r="F37" s="66">
        <f>F36</f>
        <v>45257</v>
      </c>
      <c r="G37" s="17"/>
      <c r="H37" s="17">
        <f t="shared" ca="1" si="6"/>
        <v>19</v>
      </c>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64" s="3" customFormat="1" ht="30" customHeight="1" thickBot="1">
      <c r="A38" s="58" t="s">
        <v>46</v>
      </c>
      <c r="B38" s="33" t="s">
        <v>57</v>
      </c>
      <c r="C38" s="75"/>
      <c r="D38" s="34"/>
      <c r="E38" s="35"/>
      <c r="F38" s="36"/>
      <c r="G38" s="17"/>
      <c r="H38" s="17" t="str">
        <f t="shared" ca="1" si="6"/>
        <v/>
      </c>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64" s="3" customFormat="1" ht="30" customHeight="1" thickBot="1">
      <c r="A39" s="58"/>
      <c r="B39" s="81" t="s">
        <v>58</v>
      </c>
      <c r="C39" s="76" t="s">
        <v>25</v>
      </c>
      <c r="D39" s="37">
        <v>1</v>
      </c>
      <c r="E39" s="67">
        <v>45261</v>
      </c>
      <c r="F39" s="67">
        <v>45270</v>
      </c>
      <c r="G39" s="17"/>
      <c r="H39" s="17">
        <f t="shared" ca="1" si="6"/>
        <v>10</v>
      </c>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row>
    <row r="40" spans="1:64" s="3" customFormat="1" ht="30" customHeight="1" thickBot="1">
      <c r="A40" s="58"/>
      <c r="B40" s="81" t="s">
        <v>59</v>
      </c>
      <c r="C40" s="76" t="s">
        <v>25</v>
      </c>
      <c r="D40" s="37">
        <v>1</v>
      </c>
      <c r="E40" s="67">
        <v>45262</v>
      </c>
      <c r="F40" s="67">
        <v>45268</v>
      </c>
      <c r="G40" s="17"/>
      <c r="H40" s="17"/>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row>
    <row r="41" spans="1:64" s="3" customFormat="1" ht="30" customHeight="1" thickBot="1">
      <c r="A41" s="58"/>
      <c r="B41" s="81" t="s">
        <v>60</v>
      </c>
      <c r="C41" s="76" t="s">
        <v>25</v>
      </c>
      <c r="D41" s="37">
        <v>1</v>
      </c>
      <c r="E41" s="67">
        <v>45261</v>
      </c>
      <c r="F41" s="67">
        <v>45264</v>
      </c>
      <c r="G41" s="17"/>
      <c r="H41" s="17"/>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row>
    <row r="42" spans="1:64" s="3" customFormat="1" ht="30" customHeight="1" thickBot="1">
      <c r="A42" s="58"/>
      <c r="B42" s="81" t="s">
        <v>54</v>
      </c>
      <c r="C42" s="76" t="s">
        <v>25</v>
      </c>
      <c r="D42" s="37">
        <v>1</v>
      </c>
      <c r="E42" s="67">
        <v>45261</v>
      </c>
      <c r="F42" s="67">
        <v>45270</v>
      </c>
      <c r="G42" s="17"/>
      <c r="H42" s="17">
        <f t="shared" ca="1" si="6"/>
        <v>10</v>
      </c>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row>
    <row r="43" spans="1:64" s="3" customFormat="1" ht="30" customHeight="1">
      <c r="A43" s="58" t="s">
        <v>61</v>
      </c>
      <c r="B43" s="82"/>
      <c r="C43" s="77"/>
      <c r="D43" s="16"/>
      <c r="E43" s="68"/>
      <c r="F43" s="68"/>
      <c r="G43" s="17"/>
      <c r="H43" s="17" t="str">
        <f t="shared" ca="1" si="6"/>
        <v/>
      </c>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row>
    <row r="44" spans="1:64" s="3" customFormat="1" ht="30" customHeight="1">
      <c r="A44" s="59" t="s">
        <v>62</v>
      </c>
      <c r="B44" s="38" t="s">
        <v>63</v>
      </c>
      <c r="C44" s="39"/>
      <c r="D44" s="40"/>
      <c r="E44" s="41"/>
      <c r="F44" s="42"/>
      <c r="G44" s="43"/>
      <c r="H44" s="43" t="str">
        <f t="shared" ca="1" si="6"/>
        <v/>
      </c>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row>
    <row r="45" spans="1:64" ht="30" customHeight="1">
      <c r="G45" s="6"/>
    </row>
    <row r="46" spans="1:64" ht="30" customHeight="1">
      <c r="C46" s="14"/>
      <c r="F46" s="60"/>
    </row>
    <row r="47" spans="1:64" ht="30" customHeight="1">
      <c r="C47" s="15"/>
    </row>
  </sheetData>
  <mergeCells count="11">
    <mergeCell ref="BF4:BL4"/>
    <mergeCell ref="E3:F3"/>
    <mergeCell ref="I4:O4"/>
    <mergeCell ref="P4:V4"/>
    <mergeCell ref="W4:AC4"/>
    <mergeCell ref="AD4:AJ4"/>
    <mergeCell ref="C3:D3"/>
    <mergeCell ref="C4:D4"/>
    <mergeCell ref="AK4:AQ4"/>
    <mergeCell ref="AR4:AX4"/>
    <mergeCell ref="AY4:BE4"/>
  </mergeCells>
  <conditionalFormatting sqref="D7:D44">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44">
    <cfRule type="expression" dxfId="2" priority="33">
      <formula>AND(TODAY()&gt;=I$5,TODAY()&lt;J$5)</formula>
    </cfRule>
  </conditionalFormatting>
  <conditionalFormatting sqref="I7:BL44">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printOptions horizontalCentered="1"/>
  <pageMargins left="0.35" right="0.35" top="0.35" bottom="0.5" header="0.3" footer="0.3"/>
  <pageSetup scale="57"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D7:D44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40625" defaultRowHeight="12.75"/>
  <cols>
    <col min="1" max="1" width="87.140625" style="48" customWidth="1"/>
    <col min="2" max="16384" width="9.140625" style="2"/>
  </cols>
  <sheetData>
    <row r="1" spans="1:2" ht="46.5" customHeight="1"/>
    <row r="2" spans="1:2" s="50" customFormat="1" ht="15.75">
      <c r="A2" s="49" t="s">
        <v>64</v>
      </c>
      <c r="B2" s="49"/>
    </row>
    <row r="3" spans="1:2" s="54" customFormat="1" ht="27" customHeight="1">
      <c r="A3" s="86" t="s">
        <v>65</v>
      </c>
      <c r="B3" s="55"/>
    </row>
    <row r="4" spans="1:2" s="51" customFormat="1" ht="26.25">
      <c r="A4" s="52" t="s">
        <v>66</v>
      </c>
    </row>
    <row r="5" spans="1:2" ht="74.099999999999994" customHeight="1">
      <c r="A5" s="53" t="s">
        <v>67</v>
      </c>
    </row>
    <row r="6" spans="1:2" ht="26.25" customHeight="1">
      <c r="A6" s="52" t="s">
        <v>68</v>
      </c>
    </row>
    <row r="7" spans="1:2" s="48" customFormat="1" ht="204.95" customHeight="1">
      <c r="A7" s="57" t="s">
        <v>69</v>
      </c>
    </row>
    <row r="8" spans="1:2" s="51" customFormat="1" ht="26.25">
      <c r="A8" s="52" t="s">
        <v>70</v>
      </c>
    </row>
    <row r="9" spans="1:2" ht="60">
      <c r="A9" s="53" t="s">
        <v>71</v>
      </c>
    </row>
    <row r="10" spans="1:2" s="48" customFormat="1" ht="27.95" customHeight="1">
      <c r="A10" s="56" t="s">
        <v>72</v>
      </c>
    </row>
    <row r="11" spans="1:2" s="51" customFormat="1" ht="26.25">
      <c r="A11" s="52" t="s">
        <v>73</v>
      </c>
    </row>
    <row r="12" spans="1:2" ht="30">
      <c r="A12" s="53" t="s">
        <v>74</v>
      </c>
    </row>
    <row r="13" spans="1:2" s="48" customFormat="1" ht="27.95" customHeight="1">
      <c r="A13" s="56" t="s">
        <v>75</v>
      </c>
    </row>
    <row r="14" spans="1:2" s="51" customFormat="1" ht="26.25">
      <c r="A14" s="52" t="s">
        <v>76</v>
      </c>
    </row>
    <row r="15" spans="1:2" ht="75" customHeight="1">
      <c r="A15" s="53" t="s">
        <v>77</v>
      </c>
    </row>
    <row r="16" spans="1:2" ht="75">
      <c r="A16" s="53" t="s">
        <v>78</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e0e2f29-9ab1-442f-b19a-fe168afbca2c" xsi:nil="true"/>
    <lcf76f155ced4ddcb4097134ff3c332f xmlns="3c3bb71c-808d-4ae9-9dfb-6dbb2c32ddd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9CE9EF162B7243984D0EBF149F2527" ma:contentTypeVersion="11" ma:contentTypeDescription="Create a new document." ma:contentTypeScope="" ma:versionID="8a1cef72ba672253dc25313f252afa0a">
  <xsd:schema xmlns:xsd="http://www.w3.org/2001/XMLSchema" xmlns:xs="http://www.w3.org/2001/XMLSchema" xmlns:p="http://schemas.microsoft.com/office/2006/metadata/properties" xmlns:ns2="3c3bb71c-808d-4ae9-9dfb-6dbb2c32ddd3" xmlns:ns3="de0e2f29-9ab1-442f-b19a-fe168afbca2c" targetNamespace="http://schemas.microsoft.com/office/2006/metadata/properties" ma:root="true" ma:fieldsID="242866309c303501e70d9ab60b82e7dd" ns2:_="" ns3:_="">
    <xsd:import namespace="3c3bb71c-808d-4ae9-9dfb-6dbb2c32ddd3"/>
    <xsd:import namespace="de0e2f29-9ab1-442f-b19a-fe168afbca2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bb71c-808d-4ae9-9dfb-6dbb2c32d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ab86591-d70f-4a96-900c-bfbe5e6a3186"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0e2f29-9ab1-442f-b19a-fe168afbca2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1418cc8-0934-4738-a5fa-7ad624c6bb29}" ma:internalName="TaxCatchAll" ma:showField="CatchAllData" ma:web="de0e2f29-9ab1-442f-b19a-fe168afbca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57BBB3-1978-4424-B18D-3CEF0AD50895}"/>
</file>

<file path=customXml/itemProps2.xml><?xml version="1.0" encoding="utf-8"?>
<ds:datastoreItem xmlns:ds="http://schemas.openxmlformats.org/officeDocument/2006/customXml" ds:itemID="{9AC23716-184D-4F82-AFB8-1B31D2513E68}"/>
</file>

<file path=customXml/itemProps3.xml><?xml version="1.0" encoding="utf-8"?>
<ds:datastoreItem xmlns:ds="http://schemas.openxmlformats.org/officeDocument/2006/customXml" ds:itemID="{CEA17F3D-A27A-4752-A2B6-5D6FF52ADEDB}"/>
</file>

<file path=docProps/app.xml><?xml version="1.0" encoding="utf-8"?>
<Properties xmlns="http://schemas.openxmlformats.org/officeDocument/2006/extended-properties" xmlns:vt="http://schemas.openxmlformats.org/officeDocument/2006/docPropsVTypes">
  <Template>TM16400962</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2022-03-11T22:40:12Z</dcterms:created>
  <dcterms:modified xsi:type="dcterms:W3CDTF">2023-12-07T10:15:32Z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0x010100BE9CE9EF162B7243984D0EBF149F2527</vt:lpwstr>
  </property>
  <property fmtid="{D5CDD505-2E9C-101B-9397-08002B2CF9AE}" pid="3" name="MediaServiceImageTags">
    <vt:lpwstr/>
  </property>
</Properties>
</file>